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bcca-my.sharepoint.com/personal/kathy_banks_ubc_ca/Documents/Desktop/Breeding protocol/"/>
    </mc:Choice>
  </mc:AlternateContent>
  <xr:revisionPtr revIDLastSave="0" documentId="8_{C0EB33EC-4703-436D-B793-F0D2DD222491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Instructions for use" sheetId="5" r:id="rId1"/>
    <sheet name="Summary" sheetId="6" r:id="rId2"/>
    <sheet name="Genotypes and parental strains" sheetId="1" r:id="rId3"/>
    <sheet name="Animal numbers for expt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6" l="1"/>
  <c r="I11" i="6"/>
  <c r="I12" i="6"/>
  <c r="C22" i="2"/>
  <c r="F11" i="6"/>
  <c r="H11" i="6" s="1"/>
  <c r="I9" i="6"/>
  <c r="F9" i="6"/>
  <c r="H9" i="6" s="1"/>
  <c r="F10" i="6"/>
  <c r="H10" i="6" s="1"/>
  <c r="F12" i="6"/>
  <c r="H12" i="6" s="1"/>
  <c r="H55" i="1"/>
  <c r="H51" i="1"/>
  <c r="H47" i="1"/>
  <c r="J11" i="6" l="1"/>
  <c r="J12" i="6"/>
  <c r="J9" i="6"/>
  <c r="J10" i="6"/>
  <c r="C12" i="2"/>
  <c r="E12" i="2" s="1"/>
  <c r="G12" i="2" l="1"/>
  <c r="C24" i="2" l="1"/>
  <c r="E24" i="2" s="1"/>
  <c r="G24" i="2" s="1"/>
  <c r="H24" i="2" s="1"/>
  <c r="C23" i="2"/>
  <c r="E23" i="2" s="1"/>
  <c r="C21" i="2"/>
  <c r="E21" i="2" s="1"/>
  <c r="G21" i="2" s="1"/>
  <c r="H21" i="2" s="1"/>
  <c r="E22" i="2"/>
  <c r="G22" i="2" s="1"/>
  <c r="H22" i="2" s="1"/>
  <c r="K22" i="2" s="1"/>
  <c r="L22" i="2" s="1"/>
  <c r="C14" i="2" l="1"/>
  <c r="E14" i="2" s="1"/>
  <c r="G14" i="2" s="1"/>
  <c r="C13" i="2"/>
  <c r="E13" i="2" s="1"/>
  <c r="H12" i="2"/>
  <c r="K12" i="2" s="1"/>
  <c r="C11" i="2"/>
  <c r="E11" i="2" s="1"/>
  <c r="G11" i="2" s="1"/>
  <c r="H11" i="2" s="1"/>
  <c r="F31" i="1"/>
  <c r="F28" i="1"/>
  <c r="H37" i="1"/>
  <c r="F37" i="1"/>
  <c r="H34" i="1"/>
  <c r="F34" i="1"/>
  <c r="H31" i="1"/>
  <c r="H28" i="1"/>
  <c r="F20" i="1"/>
  <c r="F17" i="1"/>
  <c r="H20" i="1"/>
  <c r="H17" i="1"/>
</calcChain>
</file>

<file path=xl/sharedStrings.xml><?xml version="1.0" encoding="utf-8"?>
<sst xmlns="http://schemas.openxmlformats.org/spreadsheetml/2006/main" count="170" uniqueCount="118">
  <si>
    <t>Cross 1:</t>
  </si>
  <si>
    <t>Strain 3:</t>
  </si>
  <si>
    <t>Strain 2:</t>
  </si>
  <si>
    <t>Strain 1:</t>
  </si>
  <si>
    <t>Gen 1</t>
  </si>
  <si>
    <t>B</t>
  </si>
  <si>
    <t>/</t>
  </si>
  <si>
    <t xml:space="preserve">, </t>
  </si>
  <si>
    <t>50% of progeny will have correct genotype to use in next cross</t>
  </si>
  <si>
    <t>Cross 2:</t>
  </si>
  <si>
    <t>Gen 2</t>
  </si>
  <si>
    <t>EXPERIMENTAL ANIMALS</t>
  </si>
  <si>
    <r>
      <t xml:space="preserve">only </t>
    </r>
    <r>
      <rPr>
        <b/>
        <sz val="11"/>
        <color theme="1"/>
        <rFont val="Calibri"/>
        <family val="2"/>
        <scheme val="minor"/>
      </rPr>
      <t>25%</t>
    </r>
    <r>
      <rPr>
        <sz val="11"/>
        <color theme="1"/>
        <rFont val="Calibri"/>
        <family val="2"/>
        <scheme val="minor"/>
      </rPr>
      <t xml:space="preserve"> of progeny have EXPERIMENTAL genotype</t>
    </r>
  </si>
  <si>
    <t>cre hemizygous, Brainbow homozygous</t>
  </si>
  <si>
    <t>% progeny with geno</t>
  </si>
  <si>
    <t>average litter size</t>
  </si>
  <si>
    <t># litters per F</t>
  </si>
  <si>
    <t># litters needed</t>
  </si>
  <si>
    <t>**DEPENDS ON HOW MANY EXP ANIMALS YOU CAN HANDLE AT ONE TIME**</t>
  </si>
  <si>
    <t># F needed**</t>
  </si>
  <si>
    <t>Parental strains</t>
  </si>
  <si>
    <t>All homozygous, all pups useful</t>
  </si>
  <si>
    <t># pairs needed</t>
  </si>
  <si>
    <t># pups need to generate exp geno</t>
  </si>
  <si>
    <t>Pups</t>
  </si>
  <si>
    <t>Parents</t>
  </si>
  <si>
    <t>Total</t>
  </si>
  <si>
    <t>8 cages, 2 litters each</t>
  </si>
  <si>
    <t>5.3 (6)</t>
  </si>
  <si>
    <t>2.7 (3)</t>
  </si>
  <si>
    <t>Parents are from Cross 1</t>
  </si>
  <si>
    <t>Round up</t>
  </si>
  <si>
    <t>M &amp; F</t>
  </si>
  <si>
    <t>Add together</t>
  </si>
  <si>
    <t>4 breeders, 2 litters each</t>
  </si>
  <si>
    <t>Ideal</t>
  </si>
  <si>
    <t>Reality</t>
  </si>
  <si>
    <t>Reality:</t>
  </si>
  <si>
    <t>2 breeding cages, refreshed once during year =</t>
  </si>
  <si>
    <t>4 cages = 8 parents per strain</t>
  </si>
  <si>
    <t>8*</t>
  </si>
  <si>
    <t>*only 50% of pups have correct genotypes, so need 2x as many</t>
  </si>
  <si>
    <t>Each breeding cages has 3 litters of 6 pups =</t>
  </si>
  <si>
    <t>4*3*6 = 72 pups  per year</t>
  </si>
  <si>
    <t>Strain 1</t>
  </si>
  <si>
    <t>**If have to use SPECIFIC SEX for parents, this cuts the numbers</t>
  </si>
  <si>
    <t>Cross between Strain 1 (HEMI) and Strain 2 (HOM)</t>
  </si>
  <si>
    <t>Strain 2</t>
  </si>
  <si>
    <t>b</t>
  </si>
  <si>
    <t>A</t>
  </si>
  <si>
    <t>a</t>
  </si>
  <si>
    <t>Hemi, Het</t>
  </si>
  <si>
    <t>non-GM, Het</t>
  </si>
  <si>
    <t>A/a</t>
  </si>
  <si>
    <t>A/a, B/B x A/A, b/b</t>
  </si>
  <si>
    <t>b/b</t>
  </si>
  <si>
    <t>controls (strain 2 interlitter controls, or use parental strain)</t>
  </si>
  <si>
    <t>controls (strain 3 interlitter controls, or use parental strain)</t>
  </si>
  <si>
    <t>HEMI, HET</t>
  </si>
  <si>
    <t>HEMI, HOM</t>
  </si>
  <si>
    <t>Non-GM, HOM</t>
  </si>
  <si>
    <t>Non-GM, HET</t>
  </si>
  <si>
    <t>Exp Mice needed</t>
  </si>
  <si>
    <t>Strain 4 (STOCK) strain (e.g. C576BL/6NTac OR C57BL/6J) - if BOTH double the numbers</t>
  </si>
  <si>
    <t>INSTRUCTIONS FOR USE:</t>
  </si>
  <si>
    <t>Genotypes and parental strains</t>
  </si>
  <si>
    <t>- replace the A/B alleles with your alleles and the Punnett's square will update everything but the genotype abbreviations (Do manually, e.g HEMI, HET will not update)</t>
  </si>
  <si>
    <t>Experimental animals</t>
  </si>
  <si>
    <t>- update the following columns with your values - the total will autocalculate</t>
  </si>
  <si>
    <t>- experimental mice needed</t>
  </si>
  <si>
    <t>- % progeny with genotype</t>
  </si>
  <si>
    <t>- average litter size</t>
  </si>
  <si>
    <t>Strain name</t>
  </si>
  <si>
    <t># litters/F</t>
  </si>
  <si>
    <t># pups/litter</t>
  </si>
  <si>
    <t># transferred to exp</t>
  </si>
  <si>
    <t># surplus</t>
  </si>
  <si>
    <t>SUMMARY (use this information to fill in Section 4.2 and justify the numbers in Section 4.3.3)</t>
  </si>
  <si>
    <t>Strain 3</t>
  </si>
  <si>
    <t>total breeders</t>
  </si>
  <si>
    <t>total animals</t>
  </si>
  <si>
    <t>You can combine strains with the same breeding strategy in the justification section, just ensure it's clear which strains are included (e.g. Strain 1, 2, 4 below would have the same justification).</t>
  </si>
  <si>
    <t>Summary</t>
  </si>
  <si>
    <t>HET x WT STOCK STRAIN (do not cross to hets)</t>
  </si>
  <si>
    <t>Genotype</t>
  </si>
  <si>
    <t>If Strain 1 and strain 2 are your experimental mice and you will be using them directly you do not need to worry about the rest of this sheet</t>
  </si>
  <si>
    <t>If you need to combine the genomes of strain 1 and 2 to generate your experimental animals you are creating a NEW GENETICALLY MODIFIED (GM) STRAIN - strain 3</t>
  </si>
  <si>
    <t>Hemizygous (HEMI)</t>
  </si>
  <si>
    <t>Homozygous (HOM)</t>
  </si>
  <si>
    <t>- to generate the genotype of interest for strain 3 may require multiple crosses/generations including back to one of the parental strains</t>
  </si>
  <si>
    <t>A/a, b/b</t>
  </si>
  <si>
    <t>Genotype of interest (will require 2 crosses)</t>
  </si>
  <si>
    <t>Strain 1 HEMI x Strain 2 HOM = first generation of Strain 3</t>
  </si>
  <si>
    <t>Strain 3 HEMI, HET double GM x Strain 2 HOM = Strain 3 experimental</t>
  </si>
  <si>
    <t>A/a, B/b x A/A, b/b</t>
  </si>
  <si>
    <t>by another 50% (i.e. you'll have to double the total numbers)</t>
  </si>
  <si>
    <t>GENOTYPE INFORMATION BY STRAIN TO DETERMINE CROSSES NEEDED</t>
  </si>
  <si>
    <t>Strain 4:</t>
  </si>
  <si>
    <t># pups/litter averaged between 2 crosses described elsewhere</t>
  </si>
  <si>
    <t>- enter the values from the experimental and parental strains and the overall totals will calculate automatically</t>
  </si>
  <si>
    <t>FILL IN THIS SECTION</t>
  </si>
  <si>
    <t>Total pups/strain</t>
  </si>
  <si>
    <t xml:space="preserve">DO NOT EDIT </t>
  </si>
  <si>
    <t>FILL IN</t>
  </si>
  <si>
    <t>DO NOT EDIT</t>
  </si>
  <si>
    <t>Comments</t>
  </si>
  <si>
    <t>To add additional strains, copy a row above to carry the equations down in the table</t>
  </si>
  <si>
    <t>NOTE: If you need assistance with this sheet or your animal numbers, you can email Kathy.Banks@ubc.ca</t>
  </si>
  <si>
    <t># breeding F/setup</t>
  </si>
  <si>
    <t># breeding setups/yr</t>
  </si>
  <si>
    <t>- replace the strain names with your strains and the strain genotypes with your genotypes</t>
  </si>
  <si>
    <t>- use this worksheet to provide a summary for all strains; replace "strain #" with the actual strain name</t>
  </si>
  <si>
    <t>- ALL strains being used must be listed (parental strains, new genetically modified strains, etc.)</t>
  </si>
  <si>
    <t>The IDEAL numbers reflect what is "needed" for the crosses above, but there is a high risk of losing a colony with such low numbers. 
In REALITY, set up at least 2 breeding cages of each, and do "on/off" breeding where the male is removed out for a couple of weeks between litters prior to the birth of the previous litter - one litter every other month born. Refresh after the 3rd litter, and replace the breeders (so 2 set ups per year for the strain).</t>
  </si>
  <si>
    <t>- if you are using genetically modified (GM) strains this sheet can help you determine #s based on genotypes</t>
  </si>
  <si>
    <t>- if you are NOT crossing parental strains to make new strains, you can use the bottom portion of the sheet to determine numbers</t>
  </si>
  <si>
    <t>STRAIN 3</t>
  </si>
  <si>
    <t>Notes these crosses are IN REVERSE ORDER b/c you're working backwards in time from what you NEED for experiments to what you have to start with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</si>
</sst>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5" borderId="0" xfId="0" quotePrefix="1" applyFill="1" applyAlignment="1">
      <alignment horizontal="center"/>
    </xf>
    <xf numFmtId="0" fontId="0" fillId="4" borderId="0" xfId="0" quotePrefix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0" fontId="0" fillId="5" borderId="1" xfId="0" applyFill="1" applyBorder="1" applyAlignment="1">
      <alignment horizontal="center"/>
    </xf>
    <xf numFmtId="0" fontId="0" fillId="5" borderId="1" xfId="0" quotePrefix="1" applyFill="1" applyBorder="1" applyAlignment="1">
      <alignment horizontal="center"/>
    </xf>
    <xf numFmtId="0" fontId="0" fillId="5" borderId="1" xfId="0" applyFill="1" applyBorder="1"/>
    <xf numFmtId="0" fontId="0" fillId="0" borderId="0" xfId="0" quotePrefix="1" applyFill="1" applyAlignment="1">
      <alignment horizontal="center"/>
    </xf>
    <xf numFmtId="0" fontId="0" fillId="8" borderId="0" xfId="0" applyFill="1"/>
    <xf numFmtId="0" fontId="0" fillId="6" borderId="0" xfId="0" applyFill="1"/>
    <xf numFmtId="0" fontId="0" fillId="2" borderId="0" xfId="0" applyFill="1"/>
    <xf numFmtId="0" fontId="0" fillId="7" borderId="0" xfId="0" applyFill="1"/>
    <xf numFmtId="0" fontId="0" fillId="0" borderId="0" xfId="0" applyFill="1"/>
    <xf numFmtId="0" fontId="0" fillId="0" borderId="0" xfId="0" applyAlignment="1">
      <alignment wrapText="1"/>
    </xf>
    <xf numFmtId="0" fontId="0" fillId="9" borderId="0" xfId="0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0" fillId="9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8" borderId="0" xfId="0" applyFont="1" applyFill="1"/>
    <xf numFmtId="0" fontId="0" fillId="8" borderId="0" xfId="0" applyFill="1" applyAlignment="1">
      <alignment horizontal="center" wrapText="1"/>
    </xf>
    <xf numFmtId="0" fontId="1" fillId="6" borderId="0" xfId="0" applyFont="1" applyFill="1"/>
    <xf numFmtId="0" fontId="0" fillId="9" borderId="0" xfId="0" applyFont="1" applyFill="1"/>
    <xf numFmtId="0" fontId="0" fillId="6" borderId="0" xfId="0" applyFont="1" applyFill="1"/>
    <xf numFmtId="0" fontId="1" fillId="0" borderId="0" xfId="0" applyFont="1" applyAlignment="1">
      <alignment horizontal="center" wrapText="1"/>
    </xf>
    <xf numFmtId="0" fontId="1" fillId="9" borderId="0" xfId="0" applyFont="1" applyFill="1"/>
    <xf numFmtId="164" fontId="0" fillId="9" borderId="0" xfId="0" applyNumberFormat="1" applyFont="1" applyFill="1"/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0" fillId="5" borderId="0" xfId="0" applyFill="1"/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/>
    <xf numFmtId="0" fontId="1" fillId="0" borderId="0" xfId="0" applyFont="1"/>
    <xf numFmtId="0" fontId="1" fillId="11" borderId="0" xfId="0" applyFont="1" applyFill="1" applyAlignment="1">
      <alignment horizontal="center"/>
    </xf>
    <xf numFmtId="0" fontId="0" fillId="11" borderId="0" xfId="0" applyFill="1"/>
    <xf numFmtId="0" fontId="4" fillId="0" borderId="0" xfId="0" applyFont="1"/>
    <xf numFmtId="0" fontId="5" fillId="0" borderId="0" xfId="0" applyFont="1"/>
    <xf numFmtId="0" fontId="5" fillId="0" borderId="0" xfId="0" quotePrefix="1" applyFont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12" borderId="1" xfId="0" applyFont="1" applyFill="1" applyBorder="1" applyAlignment="1">
      <alignment wrapText="1"/>
    </xf>
    <xf numFmtId="0" fontId="0" fillId="12" borderId="1" xfId="0" applyFill="1" applyBorder="1"/>
    <xf numFmtId="0" fontId="1" fillId="7" borderId="1" xfId="0" applyFont="1" applyFill="1" applyBorder="1" applyAlignment="1">
      <alignment wrapText="1"/>
    </xf>
    <xf numFmtId="0" fontId="0" fillId="7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0" xfId="0" applyFont="1" applyFill="1" applyAlignment="1">
      <alignment horizontal="center"/>
    </xf>
    <xf numFmtId="0" fontId="1" fillId="13" borderId="0" xfId="0" applyFont="1" applyFill="1"/>
    <xf numFmtId="0" fontId="0" fillId="0" borderId="0" xfId="0" quotePrefix="1"/>
    <xf numFmtId="0" fontId="0" fillId="2" borderId="1" xfId="0" quotePrefix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quotePrefix="1" applyFill="1" applyBorder="1" applyAlignment="1">
      <alignment horizontal="center"/>
    </xf>
    <xf numFmtId="0" fontId="0" fillId="6" borderId="1" xfId="0" applyFill="1" applyBorder="1"/>
    <xf numFmtId="0" fontId="1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0" xfId="0" applyFont="1" applyFill="1"/>
    <xf numFmtId="0" fontId="1" fillId="14" borderId="0" xfId="0" applyFont="1" applyFill="1"/>
    <xf numFmtId="0" fontId="0" fillId="14" borderId="0" xfId="0" applyFill="1"/>
    <xf numFmtId="0" fontId="3" fillId="3" borderId="0" xfId="0" applyFont="1" applyFill="1" applyAlignment="1">
      <alignment horizontal="center" wrapText="1"/>
    </xf>
    <xf numFmtId="0" fontId="6" fillId="13" borderId="0" xfId="0" applyFont="1" applyFill="1"/>
    <xf numFmtId="0" fontId="1" fillId="0" borderId="0" xfId="0" applyFont="1" applyFill="1" applyAlignment="1">
      <alignment wrapText="1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/>
    <xf numFmtId="0" fontId="0" fillId="2" borderId="1" xfId="0" applyFill="1" applyBorder="1"/>
    <xf numFmtId="0" fontId="1" fillId="15" borderId="1" xfId="0" applyFont="1" applyFill="1" applyBorder="1" applyAlignment="1">
      <alignment wrapText="1"/>
    </xf>
    <xf numFmtId="0" fontId="0" fillId="15" borderId="1" xfId="0" applyFill="1" applyBorder="1"/>
    <xf numFmtId="0" fontId="7" fillId="16" borderId="2" xfId="0" applyFont="1" applyFill="1" applyBorder="1" applyAlignment="1">
      <alignment horizontal="center"/>
    </xf>
    <xf numFmtId="0" fontId="3" fillId="16" borderId="2" xfId="0" applyFont="1" applyFill="1" applyBorder="1" applyAlignment="1">
      <alignment horizontal="center"/>
    </xf>
    <xf numFmtId="0" fontId="4" fillId="13" borderId="0" xfId="0" applyFont="1" applyFill="1"/>
    <xf numFmtId="0" fontId="5" fillId="13" borderId="0" xfId="0" applyFont="1" applyFill="1"/>
    <xf numFmtId="0" fontId="0" fillId="8" borderId="1" xfId="0" applyFill="1" applyBorder="1"/>
    <xf numFmtId="0" fontId="0" fillId="11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12EAC-F5A4-4837-B0C0-367BF8C5C195}">
  <dimension ref="A1:M22"/>
  <sheetViews>
    <sheetView tabSelected="1" workbookViewId="0">
      <selection activeCell="A14" sqref="A14"/>
    </sheetView>
  </sheetViews>
  <sheetFormatPr defaultRowHeight="18.5" x14ac:dyDescent="0.45"/>
  <cols>
    <col min="1" max="1" width="8.7265625" style="47" customWidth="1"/>
    <col min="2" max="16384" width="8.7265625" style="47"/>
  </cols>
  <sheetData>
    <row r="1" spans="1:1" x14ac:dyDescent="0.45">
      <c r="A1" s="46" t="s">
        <v>64</v>
      </c>
    </row>
    <row r="3" spans="1:1" x14ac:dyDescent="0.45">
      <c r="A3" s="46" t="s">
        <v>82</v>
      </c>
    </row>
    <row r="4" spans="1:1" x14ac:dyDescent="0.45">
      <c r="A4" s="48" t="s">
        <v>111</v>
      </c>
    </row>
    <row r="5" spans="1:1" x14ac:dyDescent="0.45">
      <c r="A5" s="48" t="s">
        <v>99</v>
      </c>
    </row>
    <row r="6" spans="1:1" x14ac:dyDescent="0.45">
      <c r="A6" s="48" t="s">
        <v>112</v>
      </c>
    </row>
    <row r="8" spans="1:1" x14ac:dyDescent="0.45">
      <c r="A8" s="46" t="s">
        <v>65</v>
      </c>
    </row>
    <row r="9" spans="1:1" x14ac:dyDescent="0.45">
      <c r="A9" s="48" t="s">
        <v>114</v>
      </c>
    </row>
    <row r="10" spans="1:1" x14ac:dyDescent="0.45">
      <c r="A10" s="48" t="s">
        <v>110</v>
      </c>
    </row>
    <row r="11" spans="1:1" x14ac:dyDescent="0.45">
      <c r="A11" s="48" t="s">
        <v>66</v>
      </c>
    </row>
    <row r="13" spans="1:1" x14ac:dyDescent="0.45">
      <c r="A13" s="48" t="s">
        <v>115</v>
      </c>
    </row>
    <row r="15" spans="1:1" x14ac:dyDescent="0.45">
      <c r="A15" s="46" t="s">
        <v>67</v>
      </c>
    </row>
    <row r="16" spans="1:1" x14ac:dyDescent="0.45">
      <c r="A16" s="48" t="s">
        <v>68</v>
      </c>
    </row>
    <row r="17" spans="1:13" x14ac:dyDescent="0.45">
      <c r="B17" s="48" t="s">
        <v>69</v>
      </c>
    </row>
    <row r="18" spans="1:13" x14ac:dyDescent="0.45">
      <c r="B18" s="48" t="s">
        <v>70</v>
      </c>
    </row>
    <row r="19" spans="1:13" x14ac:dyDescent="0.45">
      <c r="B19" s="48" t="s">
        <v>71</v>
      </c>
    </row>
    <row r="22" spans="1:13" x14ac:dyDescent="0.45">
      <c r="A22" s="87" t="s">
        <v>107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DEDDE-3224-4E6E-8D83-C017A744D6AB}">
  <dimension ref="A1:K12"/>
  <sheetViews>
    <sheetView workbookViewId="0">
      <selection activeCell="J15" sqref="J15"/>
    </sheetView>
  </sheetViews>
  <sheetFormatPr defaultRowHeight="14.5" x14ac:dyDescent="0.35"/>
  <cols>
    <col min="1" max="1" width="13.54296875" customWidth="1"/>
    <col min="2" max="8" width="11.90625" customWidth="1"/>
    <col min="11" max="11" width="53.36328125" bestFit="1" customWidth="1"/>
  </cols>
  <sheetData>
    <row r="1" spans="1:11" x14ac:dyDescent="0.35">
      <c r="A1" s="43" t="s">
        <v>77</v>
      </c>
      <c r="B1" s="43"/>
      <c r="C1" s="43"/>
      <c r="D1" s="43"/>
      <c r="E1" s="43"/>
      <c r="F1" s="43"/>
      <c r="G1" s="43"/>
      <c r="H1" s="43"/>
    </row>
    <row r="2" spans="1:11" x14ac:dyDescent="0.35">
      <c r="A2" t="s">
        <v>81</v>
      </c>
    </row>
    <row r="4" spans="1:11" x14ac:dyDescent="0.35">
      <c r="A4" s="43" t="s">
        <v>106</v>
      </c>
    </row>
    <row r="6" spans="1:11" x14ac:dyDescent="0.35">
      <c r="B6" s="85" t="s">
        <v>100</v>
      </c>
      <c r="C6" s="85"/>
      <c r="D6" s="85"/>
      <c r="E6" s="85"/>
      <c r="F6" s="81" t="s">
        <v>102</v>
      </c>
      <c r="G6" s="86" t="s">
        <v>103</v>
      </c>
      <c r="H6" s="80" t="s">
        <v>104</v>
      </c>
      <c r="I6" s="80"/>
      <c r="J6" s="80"/>
      <c r="K6" s="86" t="s">
        <v>103</v>
      </c>
    </row>
    <row r="7" spans="1:11" s="14" customFormat="1" ht="29" x14ac:dyDescent="0.35">
      <c r="A7" s="50" t="s">
        <v>72</v>
      </c>
      <c r="B7" s="50" t="s">
        <v>108</v>
      </c>
      <c r="C7" s="50" t="s">
        <v>73</v>
      </c>
      <c r="D7" s="50" t="s">
        <v>74</v>
      </c>
      <c r="E7" s="50" t="s">
        <v>109</v>
      </c>
      <c r="F7" s="83" t="s">
        <v>101</v>
      </c>
      <c r="G7" s="51" t="s">
        <v>75</v>
      </c>
      <c r="H7" s="51" t="s">
        <v>76</v>
      </c>
      <c r="I7" s="51" t="s">
        <v>79</v>
      </c>
      <c r="J7" s="53" t="s">
        <v>80</v>
      </c>
      <c r="K7" s="50" t="s">
        <v>105</v>
      </c>
    </row>
    <row r="8" spans="1:11" x14ac:dyDescent="0.35">
      <c r="A8" s="4"/>
      <c r="B8" s="4"/>
      <c r="C8" s="4"/>
      <c r="D8" s="4"/>
      <c r="E8" s="4"/>
      <c r="F8" s="84"/>
      <c r="G8" s="52"/>
      <c r="H8" s="52"/>
      <c r="I8" s="52"/>
      <c r="J8" s="54"/>
      <c r="K8" s="4"/>
    </row>
    <row r="9" spans="1:11" x14ac:dyDescent="0.35">
      <c r="A9" s="7" t="s">
        <v>3</v>
      </c>
      <c r="B9" s="4">
        <v>2</v>
      </c>
      <c r="C9" s="4">
        <v>3</v>
      </c>
      <c r="D9" s="4">
        <v>6</v>
      </c>
      <c r="E9" s="4">
        <v>2</v>
      </c>
      <c r="F9" s="84">
        <f>B9*C9*D9*E9</f>
        <v>72</v>
      </c>
      <c r="G9" s="52">
        <v>0</v>
      </c>
      <c r="H9" s="52">
        <f>F9-G9</f>
        <v>72</v>
      </c>
      <c r="I9" s="52">
        <f>B9*E9*2</f>
        <v>8</v>
      </c>
      <c r="J9" s="54">
        <f>I9+H9+G9</f>
        <v>80</v>
      </c>
      <c r="K9" s="4"/>
    </row>
    <row r="10" spans="1:11" x14ac:dyDescent="0.35">
      <c r="A10" s="82" t="s">
        <v>2</v>
      </c>
      <c r="B10" s="4">
        <v>2</v>
      </c>
      <c r="C10" s="4">
        <v>3</v>
      </c>
      <c r="D10" s="4">
        <v>6</v>
      </c>
      <c r="E10" s="4">
        <v>2</v>
      </c>
      <c r="F10" s="84">
        <f t="shared" ref="F10:F12" si="0">B10*C10*D10*E10</f>
        <v>72</v>
      </c>
      <c r="G10" s="52">
        <v>0</v>
      </c>
      <c r="H10" s="52">
        <f>F10-G10</f>
        <v>72</v>
      </c>
      <c r="I10" s="52">
        <f t="shared" ref="I10:I12" si="1">B10*E10*2</f>
        <v>8</v>
      </c>
      <c r="J10" s="54">
        <f>I10+H10+G10</f>
        <v>80</v>
      </c>
      <c r="K10" s="4"/>
    </row>
    <row r="11" spans="1:11" x14ac:dyDescent="0.35">
      <c r="A11" s="89" t="s">
        <v>1</v>
      </c>
      <c r="B11" s="4">
        <v>12</v>
      </c>
      <c r="C11" s="4">
        <v>2</v>
      </c>
      <c r="D11" s="4">
        <v>7</v>
      </c>
      <c r="E11" s="4">
        <v>1</v>
      </c>
      <c r="F11" s="84">
        <f>B11*C11*D11*E11</f>
        <v>168</v>
      </c>
      <c r="G11" s="52">
        <v>56</v>
      </c>
      <c r="H11" s="52">
        <f>F11-G11</f>
        <v>112</v>
      </c>
      <c r="I11" s="52">
        <f t="shared" si="1"/>
        <v>24</v>
      </c>
      <c r="J11" s="54">
        <f>I11+H11+G11</f>
        <v>192</v>
      </c>
      <c r="K11" s="4" t="s">
        <v>98</v>
      </c>
    </row>
    <row r="12" spans="1:11" x14ac:dyDescent="0.35">
      <c r="A12" s="90" t="s">
        <v>97</v>
      </c>
      <c r="B12" s="4">
        <v>2</v>
      </c>
      <c r="C12" s="4">
        <v>3</v>
      </c>
      <c r="D12" s="4">
        <v>6</v>
      </c>
      <c r="E12" s="4">
        <v>2</v>
      </c>
      <c r="F12" s="84">
        <f t="shared" si="0"/>
        <v>72</v>
      </c>
      <c r="G12" s="52">
        <v>0</v>
      </c>
      <c r="H12" s="52">
        <f>F12-G12</f>
        <v>72</v>
      </c>
      <c r="I12" s="52">
        <f t="shared" si="1"/>
        <v>8</v>
      </c>
      <c r="J12" s="54">
        <f>I12+H12+G12</f>
        <v>80</v>
      </c>
      <c r="K12" s="4"/>
    </row>
  </sheetData>
  <mergeCells count="2">
    <mergeCell ref="B6:E6"/>
    <mergeCell ref="H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opLeftCell="A37" zoomScaleNormal="100" workbookViewId="0">
      <selection activeCell="A42" sqref="A42"/>
    </sheetView>
  </sheetViews>
  <sheetFormatPr defaultRowHeight="14.5" x14ac:dyDescent="0.35"/>
  <cols>
    <col min="2" max="2" width="57.7265625" bestFit="1" customWidth="1"/>
    <col min="3" max="3" width="6.81640625" customWidth="1"/>
    <col min="6" max="6" width="13.81640625" customWidth="1"/>
    <col min="7" max="7" width="12.81640625" customWidth="1"/>
    <col min="8" max="8" width="13.26953125" customWidth="1"/>
    <col min="9" max="9" width="13.7265625" customWidth="1"/>
    <col min="10" max="10" width="40.08984375" hidden="1" customWidth="1"/>
    <col min="11" max="11" width="1.6328125" hidden="1" customWidth="1"/>
    <col min="13" max="15" width="13.6328125" customWidth="1"/>
  </cols>
  <sheetData>
    <row r="1" spans="1:11" x14ac:dyDescent="0.35">
      <c r="A1" s="75" t="s">
        <v>96</v>
      </c>
      <c r="B1" s="76"/>
      <c r="C1" s="76"/>
      <c r="D1" s="76" t="s">
        <v>84</v>
      </c>
      <c r="E1" s="76"/>
      <c r="F1" s="76"/>
      <c r="G1" s="76"/>
      <c r="H1" s="76"/>
      <c r="I1" s="76"/>
    </row>
    <row r="3" spans="1:11" x14ac:dyDescent="0.35">
      <c r="A3" s="39" t="s">
        <v>3</v>
      </c>
      <c r="B3" t="s">
        <v>87</v>
      </c>
      <c r="D3" s="39" t="s">
        <v>53</v>
      </c>
    </row>
    <row r="5" spans="1:11" x14ac:dyDescent="0.35">
      <c r="A5" s="11" t="s">
        <v>2</v>
      </c>
      <c r="B5" t="s">
        <v>88</v>
      </c>
      <c r="D5" s="11" t="s">
        <v>55</v>
      </c>
    </row>
    <row r="7" spans="1:11" x14ac:dyDescent="0.35">
      <c r="A7" s="65" t="s">
        <v>85</v>
      </c>
      <c r="B7" s="65"/>
      <c r="C7" s="65"/>
      <c r="D7" s="65"/>
      <c r="E7" s="65"/>
      <c r="F7" s="65"/>
      <c r="G7" s="65"/>
      <c r="H7" s="65"/>
      <c r="I7" s="65"/>
    </row>
    <row r="9" spans="1:11" x14ac:dyDescent="0.35">
      <c r="A9" s="42" t="s">
        <v>86</v>
      </c>
      <c r="B9" s="42"/>
      <c r="C9" s="42"/>
      <c r="D9" s="42"/>
      <c r="E9" s="42"/>
      <c r="F9" s="42"/>
      <c r="G9" s="42"/>
      <c r="H9" s="42"/>
      <c r="I9" s="42"/>
    </row>
    <row r="10" spans="1:11" x14ac:dyDescent="0.35">
      <c r="B10" s="66" t="s">
        <v>89</v>
      </c>
    </row>
    <row r="13" spans="1:11" x14ac:dyDescent="0.35">
      <c r="A13" s="9" t="s">
        <v>1</v>
      </c>
      <c r="B13" t="s">
        <v>46</v>
      </c>
      <c r="D13" s="9" t="s">
        <v>90</v>
      </c>
      <c r="E13" s="13" t="s">
        <v>91</v>
      </c>
    </row>
    <row r="15" spans="1:11" x14ac:dyDescent="0.35">
      <c r="A15" s="29" t="s">
        <v>0</v>
      </c>
      <c r="B15" s="29" t="s">
        <v>92</v>
      </c>
      <c r="D15" s="3" t="s">
        <v>4</v>
      </c>
      <c r="E15" s="4"/>
      <c r="F15" s="73" t="s">
        <v>47</v>
      </c>
      <c r="G15" s="73"/>
      <c r="H15" s="73"/>
      <c r="I15" s="73"/>
    </row>
    <row r="16" spans="1:11" x14ac:dyDescent="0.35">
      <c r="A16" s="29"/>
      <c r="B16" s="29" t="s">
        <v>54</v>
      </c>
      <c r="C16" s="13"/>
      <c r="D16" s="4"/>
      <c r="E16" s="4"/>
      <c r="F16" s="67" t="s">
        <v>49</v>
      </c>
      <c r="G16" s="67" t="s">
        <v>48</v>
      </c>
      <c r="H16" s="49" t="s">
        <v>49</v>
      </c>
      <c r="I16" s="49" t="s">
        <v>48</v>
      </c>
      <c r="J16" s="2" t="s">
        <v>7</v>
      </c>
      <c r="K16" s="1" t="s">
        <v>6</v>
      </c>
    </row>
    <row r="17" spans="1:11" x14ac:dyDescent="0.35">
      <c r="B17" s="10" t="s">
        <v>8</v>
      </c>
      <c r="C17" s="13"/>
      <c r="D17" s="72" t="s">
        <v>44</v>
      </c>
      <c r="E17" s="5" t="s">
        <v>50</v>
      </c>
      <c r="F17" s="61" t="str">
        <f>CONCATENATE(F16,K16,E17,J16,G16,K16,E18)</f>
        <v>A/a, b/B</v>
      </c>
      <c r="G17" s="61"/>
      <c r="H17" s="61" t="str">
        <f>CONCATENATE($E17,$K$16,$H16,$J$16,$E18,$K$16,$I16)</f>
        <v>a/A, B/b</v>
      </c>
      <c r="I17" s="61"/>
    </row>
    <row r="18" spans="1:11" x14ac:dyDescent="0.35">
      <c r="B18" s="74"/>
      <c r="C18" s="13"/>
      <c r="D18" s="72"/>
      <c r="E18" s="6" t="s">
        <v>5</v>
      </c>
      <c r="F18" s="61"/>
      <c r="G18" s="61"/>
      <c r="H18" s="61"/>
      <c r="I18" s="61"/>
    </row>
    <row r="19" spans="1:11" x14ac:dyDescent="0.35">
      <c r="C19" s="13"/>
      <c r="D19" s="72"/>
      <c r="E19" s="6"/>
      <c r="F19" s="61" t="s">
        <v>51</v>
      </c>
      <c r="G19" s="61"/>
      <c r="H19" s="61" t="s">
        <v>51</v>
      </c>
      <c r="I19" s="61"/>
    </row>
    <row r="20" spans="1:11" x14ac:dyDescent="0.35">
      <c r="C20" s="13"/>
      <c r="D20" s="72"/>
      <c r="E20" s="6" t="s">
        <v>49</v>
      </c>
      <c r="F20" s="62" t="str">
        <f>CONCATENATE(F16,K16,E20,J16,G16,K16,E21)</f>
        <v>A/A, b/B</v>
      </c>
      <c r="G20" s="62"/>
      <c r="H20" s="56" t="str">
        <f>CONCATENATE($E20,$K$16,$H16,$J$16,$E21,$K$16,$I16)</f>
        <v>A/A, B/b</v>
      </c>
      <c r="I20" s="56"/>
    </row>
    <row r="21" spans="1:11" x14ac:dyDescent="0.35">
      <c r="C21" s="13"/>
      <c r="D21" s="72"/>
      <c r="E21" s="6" t="s">
        <v>5</v>
      </c>
      <c r="F21" s="62"/>
      <c r="G21" s="62"/>
      <c r="H21" s="56"/>
      <c r="I21" s="56"/>
    </row>
    <row r="22" spans="1:11" x14ac:dyDescent="0.35">
      <c r="C22" s="13"/>
      <c r="D22" s="72"/>
      <c r="E22" s="7"/>
      <c r="F22" s="63" t="s">
        <v>52</v>
      </c>
      <c r="G22" s="63"/>
      <c r="H22" s="63" t="s">
        <v>52</v>
      </c>
      <c r="I22" s="63"/>
    </row>
    <row r="23" spans="1:11" x14ac:dyDescent="0.35">
      <c r="C23" s="13"/>
    </row>
    <row r="24" spans="1:11" x14ac:dyDescent="0.35">
      <c r="C24" s="13"/>
    </row>
    <row r="25" spans="1:11" x14ac:dyDescent="0.35">
      <c r="A25" s="78" t="s">
        <v>11</v>
      </c>
      <c r="B25" s="78"/>
      <c r="C25" s="13"/>
    </row>
    <row r="26" spans="1:11" x14ac:dyDescent="0.35">
      <c r="A26" s="27" t="s">
        <v>9</v>
      </c>
      <c r="B26" s="27" t="s">
        <v>93</v>
      </c>
      <c r="C26" s="13"/>
      <c r="D26" s="3" t="s">
        <v>10</v>
      </c>
      <c r="E26" s="4"/>
      <c r="F26" s="73" t="s">
        <v>47</v>
      </c>
      <c r="G26" s="73"/>
      <c r="H26" s="73"/>
      <c r="I26" s="73"/>
    </row>
    <row r="27" spans="1:11" x14ac:dyDescent="0.35">
      <c r="A27" s="27"/>
      <c r="B27" s="27" t="s">
        <v>94</v>
      </c>
      <c r="C27" s="13"/>
      <c r="D27" s="4"/>
      <c r="E27" s="4"/>
      <c r="F27" s="67" t="s">
        <v>49</v>
      </c>
      <c r="G27" s="67" t="s">
        <v>48</v>
      </c>
      <c r="H27" s="49" t="s">
        <v>49</v>
      </c>
      <c r="I27" s="49" t="s">
        <v>48</v>
      </c>
      <c r="J27" s="8"/>
      <c r="K27" s="8"/>
    </row>
    <row r="28" spans="1:11" x14ac:dyDescent="0.35">
      <c r="B28" s="9" t="s">
        <v>12</v>
      </c>
      <c r="C28" s="13"/>
      <c r="D28" s="71" t="s">
        <v>78</v>
      </c>
      <c r="E28" s="68" t="s">
        <v>50</v>
      </c>
      <c r="F28" s="56" t="str">
        <f>CONCATENATE(F27,K16,E28,J16,G27,K16,E29)</f>
        <v>A/a, b/B</v>
      </c>
      <c r="G28" s="56"/>
      <c r="H28" s="56" t="str">
        <f>CONCATENATE($E28,$K$16,$H27,$J$16,$E29,$K$16,$I27)</f>
        <v>a/A, B/b</v>
      </c>
      <c r="I28" s="56"/>
    </row>
    <row r="29" spans="1:11" x14ac:dyDescent="0.35">
      <c r="B29" s="9" t="s">
        <v>13</v>
      </c>
      <c r="C29" s="13"/>
      <c r="D29" s="71"/>
      <c r="E29" s="69" t="s">
        <v>5</v>
      </c>
      <c r="F29" s="56"/>
      <c r="G29" s="56"/>
      <c r="H29" s="56"/>
      <c r="I29" s="56"/>
    </row>
    <row r="30" spans="1:11" x14ac:dyDescent="0.35">
      <c r="C30" s="13"/>
      <c r="D30" s="71"/>
      <c r="E30" s="69"/>
      <c r="F30" s="59" t="s">
        <v>58</v>
      </c>
      <c r="G30" s="59"/>
      <c r="H30" s="59" t="s">
        <v>58</v>
      </c>
      <c r="I30" s="59"/>
    </row>
    <row r="31" spans="1:11" x14ac:dyDescent="0.35">
      <c r="C31" s="13"/>
      <c r="D31" s="71"/>
      <c r="E31" s="69" t="s">
        <v>50</v>
      </c>
      <c r="F31" s="57" t="str">
        <f>CONCATENATE(F27,K16,E31,J16,G27,K16,E32)</f>
        <v>A/a, b/b</v>
      </c>
      <c r="G31" s="57"/>
      <c r="H31" s="57" t="str">
        <f>CONCATENATE($E31,$K$16,$H27,$J$16,$E32,$K$16,$I27)</f>
        <v>a/A, b/b</v>
      </c>
      <c r="I31" s="57"/>
    </row>
    <row r="32" spans="1:11" x14ac:dyDescent="0.35">
      <c r="B32" s="11" t="s">
        <v>56</v>
      </c>
      <c r="C32" s="13"/>
      <c r="D32" s="71"/>
      <c r="E32" s="69" t="s">
        <v>48</v>
      </c>
      <c r="F32" s="57"/>
      <c r="G32" s="57"/>
      <c r="H32" s="57"/>
      <c r="I32" s="57"/>
    </row>
    <row r="33" spans="1:15" x14ac:dyDescent="0.35">
      <c r="B33" s="12" t="s">
        <v>57</v>
      </c>
      <c r="C33" s="13"/>
      <c r="D33" s="71"/>
      <c r="E33" s="70"/>
      <c r="F33" s="58" t="s">
        <v>59</v>
      </c>
      <c r="G33" s="58"/>
      <c r="H33" s="58" t="s">
        <v>59</v>
      </c>
      <c r="I33" s="58"/>
    </row>
    <row r="34" spans="1:15" x14ac:dyDescent="0.35">
      <c r="D34" s="71"/>
      <c r="E34" s="69" t="s">
        <v>49</v>
      </c>
      <c r="F34" s="56" t="str">
        <f>CONCATENATE(F27,K16,E34,J16,G27,K16,E35)</f>
        <v>A/A, b/B</v>
      </c>
      <c r="G34" s="56"/>
      <c r="H34" s="56" t="str">
        <f>CONCATENATE($E34,$K$16,$H27,$J$16,$E35,$K$16,$I27)</f>
        <v>A/A, B/b</v>
      </c>
      <c r="I34" s="56"/>
    </row>
    <row r="35" spans="1:15" x14ac:dyDescent="0.35">
      <c r="D35" s="71"/>
      <c r="E35" s="69" t="s">
        <v>5</v>
      </c>
      <c r="F35" s="56"/>
      <c r="G35" s="56"/>
      <c r="H35" s="56"/>
      <c r="I35" s="56"/>
    </row>
    <row r="36" spans="1:15" x14ac:dyDescent="0.35">
      <c r="B36" s="15" t="s">
        <v>45</v>
      </c>
      <c r="D36" s="71"/>
      <c r="E36" s="69"/>
      <c r="F36" s="56" t="s">
        <v>61</v>
      </c>
      <c r="G36" s="56"/>
      <c r="H36" s="56" t="s">
        <v>61</v>
      </c>
      <c r="I36" s="56"/>
    </row>
    <row r="37" spans="1:15" x14ac:dyDescent="0.35">
      <c r="B37" s="15" t="s">
        <v>95</v>
      </c>
      <c r="D37" s="71"/>
      <c r="E37" s="69" t="s">
        <v>49</v>
      </c>
      <c r="F37" s="56" t="str">
        <f>CONCATENATE(F27,K16,E37,J16,G27,K16,E38)</f>
        <v>A/A, b/b</v>
      </c>
      <c r="G37" s="56"/>
      <c r="H37" s="56" t="str">
        <f>CONCATENATE($E37,$K$16,$H27,$J$16,$E38,$K$16,$I27)</f>
        <v>A/A, b/b</v>
      </c>
      <c r="I37" s="56"/>
    </row>
    <row r="38" spans="1:15" x14ac:dyDescent="0.35">
      <c r="D38" s="71"/>
      <c r="E38" s="69" t="s">
        <v>48</v>
      </c>
      <c r="F38" s="56"/>
      <c r="G38" s="56"/>
      <c r="H38" s="56"/>
      <c r="I38" s="56"/>
    </row>
    <row r="39" spans="1:15" x14ac:dyDescent="0.35">
      <c r="D39" s="71"/>
      <c r="E39" s="70"/>
      <c r="F39" s="55" t="s">
        <v>60</v>
      </c>
      <c r="G39" s="55"/>
      <c r="H39" s="55" t="s">
        <v>60</v>
      </c>
      <c r="I39" s="55"/>
    </row>
    <row r="42" spans="1:15" x14ac:dyDescent="0.35">
      <c r="A42" s="33" t="s">
        <v>20</v>
      </c>
      <c r="B42" s="15"/>
      <c r="C42" s="15"/>
      <c r="D42" s="15"/>
      <c r="E42" s="15"/>
      <c r="F42" s="15"/>
      <c r="G42" s="15"/>
      <c r="H42" s="15"/>
    </row>
    <row r="45" spans="1:15" ht="13.9" customHeight="1" x14ac:dyDescent="0.35">
      <c r="A45" s="39" t="s">
        <v>44</v>
      </c>
      <c r="F45" s="40" t="s">
        <v>24</v>
      </c>
      <c r="G45" s="40" t="s">
        <v>25</v>
      </c>
      <c r="H45" s="40" t="s">
        <v>26</v>
      </c>
      <c r="M45" s="60" t="s">
        <v>113</v>
      </c>
      <c r="N45" s="60"/>
      <c r="O45" s="60"/>
    </row>
    <row r="46" spans="1:15" x14ac:dyDescent="0.35">
      <c r="A46" t="s">
        <v>83</v>
      </c>
      <c r="E46" t="s">
        <v>35</v>
      </c>
      <c r="F46" s="16" t="s">
        <v>40</v>
      </c>
      <c r="G46" s="16">
        <v>2</v>
      </c>
      <c r="H46" s="16">
        <v>10</v>
      </c>
      <c r="M46" s="60"/>
      <c r="N46" s="60"/>
      <c r="O46" s="60"/>
    </row>
    <row r="47" spans="1:15" x14ac:dyDescent="0.35">
      <c r="A47" t="s">
        <v>41</v>
      </c>
      <c r="E47" t="s">
        <v>36</v>
      </c>
      <c r="F47" s="16">
        <v>72</v>
      </c>
      <c r="G47" s="16">
        <v>8</v>
      </c>
      <c r="H47" s="16">
        <f>SUM(F47:G47)</f>
        <v>80</v>
      </c>
      <c r="M47" s="60"/>
      <c r="N47" s="60"/>
      <c r="O47" s="60"/>
    </row>
    <row r="48" spans="1:15" x14ac:dyDescent="0.35">
      <c r="F48" s="16"/>
      <c r="G48" s="16"/>
      <c r="H48" s="16"/>
      <c r="M48" s="60"/>
      <c r="N48" s="60"/>
      <c r="O48" s="60"/>
    </row>
    <row r="49" spans="1:15" x14ac:dyDescent="0.35">
      <c r="A49" s="11" t="s">
        <v>47</v>
      </c>
      <c r="F49" s="41" t="s">
        <v>24</v>
      </c>
      <c r="G49" s="41" t="s">
        <v>25</v>
      </c>
      <c r="H49" s="41" t="s">
        <v>26</v>
      </c>
      <c r="M49" s="60"/>
      <c r="N49" s="60"/>
      <c r="O49" s="60"/>
    </row>
    <row r="50" spans="1:15" x14ac:dyDescent="0.35">
      <c r="A50" t="s">
        <v>21</v>
      </c>
      <c r="E50" t="s">
        <v>35</v>
      </c>
      <c r="F50" s="16">
        <v>4</v>
      </c>
      <c r="G50" s="16">
        <v>2</v>
      </c>
      <c r="H50" s="16">
        <v>6</v>
      </c>
      <c r="M50" s="60"/>
      <c r="N50" s="60"/>
      <c r="O50" s="60"/>
    </row>
    <row r="51" spans="1:15" x14ac:dyDescent="0.35">
      <c r="E51" t="s">
        <v>36</v>
      </c>
      <c r="F51" s="16">
        <v>72</v>
      </c>
      <c r="G51" s="16">
        <v>8</v>
      </c>
      <c r="H51" s="16">
        <f>SUM(F51:G51)</f>
        <v>80</v>
      </c>
      <c r="M51" s="60"/>
      <c r="N51" s="60"/>
      <c r="O51" s="60"/>
    </row>
    <row r="52" spans="1:15" x14ac:dyDescent="0.35">
      <c r="M52" s="60"/>
      <c r="N52" s="60"/>
      <c r="O52" s="60"/>
    </row>
    <row r="53" spans="1:15" x14ac:dyDescent="0.35">
      <c r="A53" s="45" t="s">
        <v>63</v>
      </c>
      <c r="F53" s="44" t="s">
        <v>24</v>
      </c>
      <c r="G53" s="44" t="s">
        <v>25</v>
      </c>
      <c r="H53" s="44" t="s">
        <v>26</v>
      </c>
      <c r="M53" s="60"/>
      <c r="N53" s="60"/>
      <c r="O53" s="60"/>
    </row>
    <row r="54" spans="1:15" x14ac:dyDescent="0.35">
      <c r="E54" t="s">
        <v>35</v>
      </c>
      <c r="F54" s="16">
        <v>4</v>
      </c>
      <c r="G54" s="16">
        <v>2</v>
      </c>
      <c r="H54" s="16">
        <v>10</v>
      </c>
      <c r="M54" s="60"/>
      <c r="N54" s="60"/>
      <c r="O54" s="60"/>
    </row>
    <row r="55" spans="1:15" x14ac:dyDescent="0.35">
      <c r="E55" t="s">
        <v>36</v>
      </c>
      <c r="F55" s="16">
        <v>72</v>
      </c>
      <c r="G55" s="16">
        <v>8</v>
      </c>
      <c r="H55" s="16">
        <f>SUM(F55:G55)</f>
        <v>80</v>
      </c>
      <c r="M55" s="60"/>
      <c r="N55" s="60"/>
      <c r="O55" s="60"/>
    </row>
    <row r="56" spans="1:15" x14ac:dyDescent="0.35">
      <c r="M56" s="60"/>
      <c r="N56" s="60"/>
      <c r="O56" s="60"/>
    </row>
    <row r="57" spans="1:15" x14ac:dyDescent="0.35">
      <c r="M57" s="60"/>
      <c r="N57" s="60"/>
      <c r="O57" s="60"/>
    </row>
    <row r="58" spans="1:15" x14ac:dyDescent="0.35">
      <c r="M58" s="60"/>
      <c r="N58" s="60"/>
      <c r="O58" s="60"/>
    </row>
    <row r="59" spans="1:15" x14ac:dyDescent="0.35">
      <c r="M59" s="60"/>
      <c r="N59" s="60"/>
      <c r="O59" s="60"/>
    </row>
    <row r="61" spans="1:15" x14ac:dyDescent="0.35">
      <c r="E61" t="s">
        <v>37</v>
      </c>
      <c r="F61" t="s">
        <v>38</v>
      </c>
      <c r="I61" t="s">
        <v>39</v>
      </c>
    </row>
    <row r="62" spans="1:15" x14ac:dyDescent="0.35">
      <c r="F62" t="s">
        <v>42</v>
      </c>
      <c r="I62" t="s">
        <v>43</v>
      </c>
    </row>
  </sheetData>
  <mergeCells count="29">
    <mergeCell ref="F15:I15"/>
    <mergeCell ref="F17:G18"/>
    <mergeCell ref="H17:I18"/>
    <mergeCell ref="F20:G21"/>
    <mergeCell ref="H20:I21"/>
    <mergeCell ref="F19:G19"/>
    <mergeCell ref="H19:I19"/>
    <mergeCell ref="F22:G22"/>
    <mergeCell ref="H22:I22"/>
    <mergeCell ref="F39:G39"/>
    <mergeCell ref="H39:I39"/>
    <mergeCell ref="F31:G32"/>
    <mergeCell ref="M45:O59"/>
    <mergeCell ref="D17:D22"/>
    <mergeCell ref="F26:I26"/>
    <mergeCell ref="F28:G29"/>
    <mergeCell ref="H28:I29"/>
    <mergeCell ref="F37:G38"/>
    <mergeCell ref="H37:I38"/>
    <mergeCell ref="D28:D39"/>
    <mergeCell ref="H31:I32"/>
    <mergeCell ref="F33:G33"/>
    <mergeCell ref="H33:I33"/>
    <mergeCell ref="F34:G35"/>
    <mergeCell ref="H34:I35"/>
    <mergeCell ref="F36:G36"/>
    <mergeCell ref="H36:I36"/>
    <mergeCell ref="F30:G30"/>
    <mergeCell ref="H30:I3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1"/>
  <sheetViews>
    <sheetView topLeftCell="A4" zoomScale="115" zoomScaleNormal="115" workbookViewId="0">
      <selection activeCell="A18" sqref="A18"/>
    </sheetView>
  </sheetViews>
  <sheetFormatPr defaultRowHeight="14.5" x14ac:dyDescent="0.35"/>
  <cols>
    <col min="1" max="1" width="11" customWidth="1"/>
    <col min="2" max="2" width="11.26953125" customWidth="1"/>
    <col min="3" max="3" width="11.453125" customWidth="1"/>
    <col min="5" max="5" width="11.54296875" bestFit="1" customWidth="1"/>
    <col min="7" max="7" width="10.54296875" bestFit="1" customWidth="1"/>
    <col min="9" max="9" width="11.81640625" bestFit="1" customWidth="1"/>
    <col min="12" max="12" width="11.54296875" bestFit="1" customWidth="1"/>
    <col min="14" max="14" width="24.7265625" customWidth="1"/>
  </cols>
  <sheetData>
    <row r="1" spans="1:14" x14ac:dyDescent="0.35">
      <c r="A1" s="65" t="s">
        <v>11</v>
      </c>
      <c r="B1" s="65"/>
      <c r="C1" s="65"/>
      <c r="D1" s="65"/>
      <c r="E1" s="65"/>
      <c r="F1" s="65"/>
      <c r="G1" s="65"/>
      <c r="H1" s="65"/>
    </row>
    <row r="3" spans="1:14" s="14" customFormat="1" ht="14.5" customHeight="1" x14ac:dyDescent="0.35">
      <c r="A3" s="77" t="s">
        <v>117</v>
      </c>
      <c r="B3" s="77"/>
      <c r="C3" s="77"/>
      <c r="D3" s="77"/>
      <c r="E3" s="77"/>
      <c r="F3" s="77"/>
      <c r="G3" s="77"/>
      <c r="H3" s="77"/>
      <c r="I3"/>
    </row>
    <row r="4" spans="1:14" s="14" customFormat="1" x14ac:dyDescent="0.35">
      <c r="A4" s="77"/>
      <c r="B4" s="77"/>
      <c r="C4" s="77"/>
      <c r="D4" s="77"/>
      <c r="E4" s="77"/>
      <c r="F4" s="77"/>
      <c r="G4" s="77"/>
      <c r="H4" s="77"/>
      <c r="I4"/>
    </row>
    <row r="6" spans="1:14" x14ac:dyDescent="0.35">
      <c r="A6" s="27" t="s">
        <v>116</v>
      </c>
      <c r="B6" s="9"/>
      <c r="C6" s="9"/>
      <c r="D6" s="9"/>
      <c r="E6" s="9"/>
      <c r="F6" s="9"/>
      <c r="G6" s="9"/>
      <c r="H6" s="9"/>
    </row>
    <row r="7" spans="1:14" x14ac:dyDescent="0.35">
      <c r="A7" s="74"/>
    </row>
    <row r="8" spans="1:14" s="14" customFormat="1" ht="43.5" x14ac:dyDescent="0.35">
      <c r="A8" s="32" t="s">
        <v>62</v>
      </c>
      <c r="B8" s="32" t="s">
        <v>14</v>
      </c>
      <c r="C8" s="32" t="s">
        <v>23</v>
      </c>
      <c r="D8" s="32" t="s">
        <v>15</v>
      </c>
      <c r="E8" s="32" t="s">
        <v>17</v>
      </c>
      <c r="F8" s="32" t="s">
        <v>16</v>
      </c>
      <c r="G8" s="32" t="s">
        <v>19</v>
      </c>
      <c r="H8" s="32" t="s">
        <v>22</v>
      </c>
      <c r="I8"/>
    </row>
    <row r="9" spans="1:14" s="14" customFormat="1" x14ac:dyDescent="0.35">
      <c r="A9" s="27" t="s">
        <v>9</v>
      </c>
      <c r="B9" s="27" t="s">
        <v>93</v>
      </c>
      <c r="C9" s="28"/>
      <c r="D9" s="28"/>
      <c r="E9" s="28"/>
      <c r="F9" s="28"/>
      <c r="G9" s="28"/>
      <c r="H9" s="28"/>
      <c r="I9"/>
    </row>
    <row r="10" spans="1:14" x14ac:dyDescent="0.35">
      <c r="A10" s="26"/>
      <c r="B10" s="21"/>
      <c r="C10" s="15"/>
      <c r="D10" s="15"/>
      <c r="E10" s="15"/>
      <c r="F10" s="15"/>
      <c r="G10" s="15"/>
      <c r="H10" s="15"/>
      <c r="J10" s="38" t="s">
        <v>24</v>
      </c>
      <c r="K10" s="38" t="s">
        <v>25</v>
      </c>
      <c r="L10" s="38" t="s">
        <v>26</v>
      </c>
    </row>
    <row r="11" spans="1:14" x14ac:dyDescent="0.35">
      <c r="A11" s="16">
        <v>24</v>
      </c>
      <c r="B11" s="17">
        <v>0.25</v>
      </c>
      <c r="C11" s="16">
        <f>A11/B11</f>
        <v>96</v>
      </c>
      <c r="D11" s="16">
        <v>6</v>
      </c>
      <c r="E11" s="16">
        <f>C11/D11</f>
        <v>16</v>
      </c>
      <c r="F11" s="16">
        <v>1</v>
      </c>
      <c r="G11" s="16">
        <f>E11/F11</f>
        <v>16</v>
      </c>
      <c r="H11" s="16">
        <f>G11</f>
        <v>16</v>
      </c>
      <c r="I11" s="16"/>
      <c r="J11" s="16"/>
      <c r="K11" s="16"/>
      <c r="L11" s="16"/>
      <c r="M11" s="16"/>
    </row>
    <row r="12" spans="1:14" x14ac:dyDescent="0.35">
      <c r="A12" s="18">
        <v>24</v>
      </c>
      <c r="B12" s="19">
        <v>0.25</v>
      </c>
      <c r="C12" s="18">
        <f>A12/B12</f>
        <v>96</v>
      </c>
      <c r="D12" s="18">
        <v>6</v>
      </c>
      <c r="E12" s="18">
        <f>C12/D12</f>
        <v>16</v>
      </c>
      <c r="F12" s="18">
        <v>2</v>
      </c>
      <c r="G12" s="20">
        <f>E12/F12</f>
        <v>8</v>
      </c>
      <c r="H12" s="20">
        <f>G12</f>
        <v>8</v>
      </c>
      <c r="I12" s="16"/>
      <c r="J12" s="25">
        <v>100</v>
      </c>
      <c r="K12" s="20">
        <f>H12*2</f>
        <v>16</v>
      </c>
      <c r="L12" s="24">
        <v>116</v>
      </c>
      <c r="M12" s="16"/>
      <c r="N12" t="s">
        <v>30</v>
      </c>
    </row>
    <row r="13" spans="1:14" x14ac:dyDescent="0.35">
      <c r="A13" s="16">
        <v>24</v>
      </c>
      <c r="B13" s="17">
        <v>0.25</v>
      </c>
      <c r="C13" s="16">
        <f>A13/B13</f>
        <v>96</v>
      </c>
      <c r="D13" s="16">
        <v>6</v>
      </c>
      <c r="E13" s="16">
        <f>C13/D13</f>
        <v>16</v>
      </c>
      <c r="F13" s="16">
        <v>3</v>
      </c>
      <c r="G13" s="16" t="s">
        <v>28</v>
      </c>
      <c r="H13" s="16">
        <v>6</v>
      </c>
      <c r="I13" s="16"/>
      <c r="J13" s="16" t="s">
        <v>31</v>
      </c>
      <c r="K13" s="16" t="s">
        <v>32</v>
      </c>
      <c r="L13" s="16" t="s">
        <v>33</v>
      </c>
      <c r="M13" s="16"/>
      <c r="N13" t="s">
        <v>27</v>
      </c>
    </row>
    <row r="14" spans="1:14" x14ac:dyDescent="0.35">
      <c r="A14" s="16">
        <v>24</v>
      </c>
      <c r="B14" s="17">
        <v>0.25</v>
      </c>
      <c r="C14" s="16">
        <f>A14/B14</f>
        <v>96</v>
      </c>
      <c r="D14" s="16">
        <v>6</v>
      </c>
      <c r="E14" s="16">
        <f>C14/D14</f>
        <v>16</v>
      </c>
      <c r="F14" s="16">
        <v>4</v>
      </c>
      <c r="G14" s="16">
        <f>E14/F14</f>
        <v>4</v>
      </c>
      <c r="H14" s="16">
        <v>4</v>
      </c>
      <c r="I14" s="16"/>
      <c r="J14" s="16"/>
      <c r="K14" s="16"/>
      <c r="L14" s="16"/>
      <c r="M14" s="16"/>
    </row>
    <row r="16" spans="1:14" x14ac:dyDescent="0.35">
      <c r="A16" s="64" t="s">
        <v>18</v>
      </c>
      <c r="B16" s="64"/>
      <c r="C16" s="64"/>
      <c r="D16" s="64"/>
      <c r="E16" s="64"/>
      <c r="F16" s="64"/>
      <c r="G16" s="64"/>
      <c r="H16" s="64"/>
    </row>
    <row r="19" spans="1:19" x14ac:dyDescent="0.35">
      <c r="A19" s="29" t="s">
        <v>0</v>
      </c>
      <c r="B19" s="29" t="s">
        <v>92</v>
      </c>
      <c r="C19" s="31"/>
      <c r="D19" s="31"/>
      <c r="E19" s="31"/>
      <c r="F19" s="31"/>
      <c r="G19" s="31"/>
      <c r="H19" s="31"/>
    </row>
    <row r="20" spans="1:19" x14ac:dyDescent="0.35">
      <c r="A20" s="33"/>
      <c r="B20" s="33"/>
      <c r="C20" s="30"/>
      <c r="D20" s="30"/>
      <c r="E20" s="34"/>
      <c r="F20" s="30"/>
      <c r="G20" s="34"/>
      <c r="H20" s="30"/>
      <c r="J20" s="38" t="s">
        <v>24</v>
      </c>
      <c r="K20" s="38" t="s">
        <v>25</v>
      </c>
      <c r="L20" s="38" t="s">
        <v>26</v>
      </c>
    </row>
    <row r="21" spans="1:19" x14ac:dyDescent="0.35">
      <c r="A21" s="24">
        <v>32</v>
      </c>
      <c r="B21" s="35">
        <v>0.5</v>
      </c>
      <c r="C21" s="24">
        <f>A21/B21</f>
        <v>64</v>
      </c>
      <c r="D21" s="24">
        <v>8</v>
      </c>
      <c r="E21" s="36">
        <f>C21/D21</f>
        <v>8</v>
      </c>
      <c r="F21" s="24">
        <v>1</v>
      </c>
      <c r="G21" s="24">
        <f>E21/F21</f>
        <v>8</v>
      </c>
      <c r="H21" s="24">
        <f>G21</f>
        <v>8</v>
      </c>
      <c r="J21" s="16"/>
      <c r="K21" s="16"/>
      <c r="L21" s="16"/>
    </row>
    <row r="22" spans="1:19" x14ac:dyDescent="0.35">
      <c r="A22" s="18">
        <v>32</v>
      </c>
      <c r="B22" s="19">
        <v>0.5</v>
      </c>
      <c r="C22" s="18">
        <f>A22/B22</f>
        <v>64</v>
      </c>
      <c r="D22" s="18">
        <v>8</v>
      </c>
      <c r="E22" s="22">
        <f>C22/D22</f>
        <v>8</v>
      </c>
      <c r="F22" s="18">
        <v>2</v>
      </c>
      <c r="G22" s="23">
        <f>E22/F22</f>
        <v>4</v>
      </c>
      <c r="H22" s="23">
        <f>G22</f>
        <v>4</v>
      </c>
      <c r="J22" s="20">
        <v>64</v>
      </c>
      <c r="K22" s="23">
        <f>H22*2</f>
        <v>8</v>
      </c>
      <c r="L22" s="16">
        <f>SUM(J22:K22)</f>
        <v>72</v>
      </c>
      <c r="N22" t="s">
        <v>34</v>
      </c>
    </row>
    <row r="23" spans="1:19" x14ac:dyDescent="0.35">
      <c r="A23" s="24">
        <v>32</v>
      </c>
      <c r="B23" s="35">
        <v>0.5</v>
      </c>
      <c r="C23" s="24">
        <f>A23/B23</f>
        <v>64</v>
      </c>
      <c r="D23" s="24">
        <v>8</v>
      </c>
      <c r="E23" s="36">
        <f>C23/D23</f>
        <v>8</v>
      </c>
      <c r="F23" s="24">
        <v>3</v>
      </c>
      <c r="G23" s="37" t="s">
        <v>29</v>
      </c>
      <c r="H23" s="24">
        <v>3</v>
      </c>
      <c r="J23" s="16"/>
      <c r="K23" s="16" t="s">
        <v>32</v>
      </c>
      <c r="L23" s="16" t="s">
        <v>33</v>
      </c>
    </row>
    <row r="24" spans="1:19" x14ac:dyDescent="0.35">
      <c r="A24" s="24">
        <v>32</v>
      </c>
      <c r="B24" s="35">
        <v>0.5</v>
      </c>
      <c r="C24" s="24">
        <f>A24/B24</f>
        <v>64</v>
      </c>
      <c r="D24" s="24">
        <v>8</v>
      </c>
      <c r="E24" s="36">
        <f>C24/D24</f>
        <v>8</v>
      </c>
      <c r="F24" s="24">
        <v>4</v>
      </c>
      <c r="G24" s="24">
        <f>E24/F24</f>
        <v>2</v>
      </c>
      <c r="H24" s="24">
        <f>G24</f>
        <v>2</v>
      </c>
    </row>
    <row r="25" spans="1:19" x14ac:dyDescent="0.35">
      <c r="A25" s="24"/>
      <c r="B25" s="35"/>
      <c r="C25" s="24"/>
      <c r="D25" s="24"/>
      <c r="E25" s="36"/>
      <c r="F25" s="24"/>
      <c r="G25" s="24"/>
      <c r="H25" s="24"/>
    </row>
    <row r="26" spans="1:19" x14ac:dyDescent="0.35">
      <c r="A26" s="24"/>
      <c r="B26" s="35"/>
      <c r="C26" s="24"/>
      <c r="D26" s="24"/>
      <c r="E26" s="36"/>
      <c r="F26" s="24"/>
      <c r="G26" s="24"/>
      <c r="H26" s="24"/>
    </row>
    <row r="27" spans="1:19" x14ac:dyDescent="0.35">
      <c r="A27" s="24"/>
      <c r="B27" s="35"/>
      <c r="C27" s="24"/>
      <c r="D27" s="24"/>
      <c r="E27" s="36"/>
      <c r="F27" s="24"/>
      <c r="G27" s="24"/>
      <c r="H27" s="24"/>
      <c r="J27" s="13"/>
      <c r="K27" s="13"/>
      <c r="L27" s="13"/>
      <c r="M27" s="13"/>
      <c r="N27" s="13"/>
    </row>
    <row r="28" spans="1:19" x14ac:dyDescent="0.35">
      <c r="A28" s="24"/>
      <c r="B28" s="35"/>
      <c r="C28" s="24"/>
      <c r="D28" s="24"/>
      <c r="E28" s="36"/>
      <c r="F28" s="24"/>
      <c r="G28" s="24"/>
      <c r="H28" s="24"/>
      <c r="J28" s="74"/>
      <c r="K28" s="74"/>
      <c r="L28" s="74"/>
      <c r="M28" s="74"/>
      <c r="N28" s="79"/>
      <c r="O28" s="13"/>
      <c r="P28" s="13"/>
      <c r="Q28" s="13"/>
      <c r="R28" s="13"/>
      <c r="S28" s="13"/>
    </row>
    <row r="29" spans="1:19" x14ac:dyDescent="0.35">
      <c r="A29" s="24"/>
      <c r="B29" s="35"/>
      <c r="C29" s="24"/>
      <c r="D29" s="24"/>
      <c r="E29" s="36"/>
      <c r="F29" s="24"/>
      <c r="G29" s="24"/>
      <c r="H29" s="24"/>
      <c r="J29" s="13"/>
      <c r="K29" s="13"/>
      <c r="L29" s="13"/>
      <c r="M29" s="13"/>
      <c r="N29" s="13"/>
    </row>
    <row r="30" spans="1:19" x14ac:dyDescent="0.35">
      <c r="A30" s="24"/>
      <c r="B30" s="35"/>
      <c r="C30" s="24"/>
      <c r="D30" s="24"/>
      <c r="E30" s="36"/>
      <c r="F30" s="24"/>
      <c r="G30" s="24"/>
      <c r="H30" s="24"/>
      <c r="J30" s="13"/>
      <c r="K30" s="13"/>
      <c r="L30" s="13"/>
      <c r="M30" s="13"/>
      <c r="N30" s="13"/>
    </row>
    <row r="31" spans="1:19" x14ac:dyDescent="0.35">
      <c r="A31" s="24"/>
      <c r="B31" s="35"/>
      <c r="C31" s="24"/>
      <c r="D31" s="24"/>
      <c r="E31" s="36"/>
      <c r="F31" s="24"/>
      <c r="G31" s="24"/>
      <c r="H31" s="24"/>
      <c r="J31" s="13"/>
      <c r="K31" s="13"/>
      <c r="L31" s="13"/>
      <c r="M31" s="13"/>
      <c r="N31" s="13"/>
    </row>
  </sheetData>
  <mergeCells count="2">
    <mergeCell ref="A3:H4"/>
    <mergeCell ref="A16:H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c2d0b7-503f-4434-bd5e-691963e6366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07646D0035FA4C8F1F95DBA74C7670" ma:contentTypeVersion="18" ma:contentTypeDescription="Create a new document." ma:contentTypeScope="" ma:versionID="99d4a5e1784f6ffe926428ce67a08993">
  <xsd:schema xmlns:xsd="http://www.w3.org/2001/XMLSchema" xmlns:xs="http://www.w3.org/2001/XMLSchema" xmlns:p="http://schemas.microsoft.com/office/2006/metadata/properties" xmlns:ns3="a169fe49-86d9-4b9f-a163-9271c3e82536" xmlns:ns4="9ec2d0b7-503f-4434-bd5e-691963e6366e" targetNamespace="http://schemas.microsoft.com/office/2006/metadata/properties" ma:root="true" ma:fieldsID="dd0d795fd90cfbe62a56ffa6f55a91a8" ns3:_="" ns4:_="">
    <xsd:import namespace="a169fe49-86d9-4b9f-a163-9271c3e82536"/>
    <xsd:import namespace="9ec2d0b7-503f-4434-bd5e-691963e6366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9fe49-86d9-4b9f-a163-9271c3e825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c2d0b7-503f-4434-bd5e-691963e636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B91333-228F-41C3-98E1-A3599FE17F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7FBFF-E1A3-4E34-BDD7-1AEE3E11DFBA}">
  <ds:schemaRefs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9ec2d0b7-503f-4434-bd5e-691963e6366e"/>
    <ds:schemaRef ds:uri="a169fe49-86d9-4b9f-a163-9271c3e82536"/>
  </ds:schemaRefs>
</ds:datastoreItem>
</file>

<file path=customXml/itemProps3.xml><?xml version="1.0" encoding="utf-8"?>
<ds:datastoreItem xmlns:ds="http://schemas.openxmlformats.org/officeDocument/2006/customXml" ds:itemID="{C69CF2E9-9D52-469E-9226-0BCB79A850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69fe49-86d9-4b9f-a163-9271c3e82536"/>
    <ds:schemaRef ds:uri="9ec2d0b7-503f-4434-bd5e-691963e636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 for use</vt:lpstr>
      <vt:lpstr>Summary</vt:lpstr>
      <vt:lpstr>Genotypes and parental strains</vt:lpstr>
      <vt:lpstr>Animal numbers for expt</vt:lpstr>
    </vt:vector>
  </TitlesOfParts>
  <Company>The University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Banks</dc:creator>
  <cp:lastModifiedBy>Banks, Kathy</cp:lastModifiedBy>
  <dcterms:created xsi:type="dcterms:W3CDTF">2017-11-07T18:24:22Z</dcterms:created>
  <dcterms:modified xsi:type="dcterms:W3CDTF">2025-10-10T20:19:19Z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0x010100C107646D0035FA4C8F1F95DBA74C7670</vt:lpwstr>
  </property>
</Properties>
</file>